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rosel\Desktop\"/>
    </mc:Choice>
  </mc:AlternateContent>
  <xr:revisionPtr revIDLastSave="0" documentId="8_{10263F95-BB7B-4DEB-A57C-3F724672B966}" xr6:coauthVersionLast="47" xr6:coauthVersionMax="47" xr10:uidLastSave="{00000000-0000-0000-0000-000000000000}"/>
  <bookViews>
    <workbookView xWindow="-108" yWindow="-108" windowWidth="23256" windowHeight="12576" activeTab="1" xr2:uid="{00000000-000D-0000-FFFF-FFFF00000000}"/>
  </bookViews>
  <sheets>
    <sheet name="Data" sheetId="1" r:id="rId1"/>
    <sheet name="Indicators" sheetId="3" r:id="rId2"/>
    <sheet name="Series - Metadata" sheetId="2"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8" i="3" l="1"/>
  <c r="D28" i="3"/>
  <c r="E28" i="3"/>
  <c r="C29" i="3"/>
  <c r="D29" i="3"/>
  <c r="E29" i="3"/>
  <c r="C30" i="3"/>
  <c r="D30" i="3"/>
  <c r="E30" i="3"/>
  <c r="C31" i="3"/>
  <c r="D31" i="3"/>
  <c r="E31" i="3"/>
  <c r="C32" i="3"/>
  <c r="D32" i="3"/>
  <c r="E32" i="3"/>
  <c r="B32" i="3"/>
  <c r="B31" i="3"/>
  <c r="B30" i="3"/>
  <c r="B29" i="3"/>
  <c r="B28" i="3"/>
  <c r="C20" i="3"/>
  <c r="D20" i="3"/>
  <c r="E20" i="3"/>
  <c r="C21" i="3"/>
  <c r="D21" i="3"/>
  <c r="E21" i="3"/>
  <c r="C22" i="3"/>
  <c r="D22" i="3"/>
  <c r="E22" i="3"/>
  <c r="C23" i="3"/>
  <c r="D23" i="3"/>
  <c r="E23" i="3"/>
  <c r="C24" i="3"/>
  <c r="D24" i="3"/>
  <c r="E24" i="3"/>
  <c r="B24" i="3"/>
  <c r="B23" i="3"/>
  <c r="B22" i="3"/>
  <c r="B21" i="3"/>
  <c r="B20" i="3"/>
  <c r="C12" i="3"/>
  <c r="D12" i="3"/>
  <c r="E12" i="3"/>
  <c r="C13" i="3"/>
  <c r="D13" i="3"/>
  <c r="E13" i="3"/>
  <c r="C14" i="3"/>
  <c r="D14" i="3"/>
  <c r="E14" i="3"/>
  <c r="C15" i="3"/>
  <c r="D15" i="3"/>
  <c r="E15" i="3"/>
  <c r="C16" i="3"/>
  <c r="D16" i="3"/>
  <c r="E16" i="3"/>
  <c r="B16" i="3"/>
  <c r="B15" i="3"/>
  <c r="B14" i="3"/>
  <c r="B13" i="3"/>
  <c r="B12" i="3"/>
  <c r="C4" i="3"/>
  <c r="D4" i="3"/>
  <c r="E4" i="3"/>
  <c r="C5" i="3"/>
  <c r="D5" i="3"/>
  <c r="E5" i="3"/>
  <c r="C6" i="3"/>
  <c r="D6" i="3"/>
  <c r="E6" i="3"/>
  <c r="C7" i="3"/>
  <c r="D7" i="3"/>
  <c r="E7" i="3"/>
  <c r="C8" i="3"/>
  <c r="D8" i="3"/>
  <c r="E8" i="3"/>
  <c r="B8" i="3"/>
  <c r="B7" i="3"/>
  <c r="B6" i="3"/>
  <c r="B5" i="3"/>
  <c r="B4" i="3"/>
</calcChain>
</file>

<file path=xl/sharedStrings.xml><?xml version="1.0" encoding="utf-8"?>
<sst xmlns="http://schemas.openxmlformats.org/spreadsheetml/2006/main" count="111" uniqueCount="47">
  <si>
    <t>Poland</t>
  </si>
  <si>
    <t>VNM</t>
  </si>
  <si>
    <t>NY.GDP.MKTP.CN</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</si>
  <si>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local currency.</t>
  </si>
  <si>
    <t>Economic Policy &amp; Debt: National accounts: Local currency at current prices: Aggregate indicators</t>
  </si>
  <si>
    <t>Vietnam</t>
  </si>
  <si>
    <t>NE.EXP.GNFS.CN</t>
  </si>
  <si>
    <t>World Bank national accounts data, and OECD National Accounts data files.</t>
  </si>
  <si>
    <t>ZAF</t>
  </si>
  <si>
    <t>South Africa</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</si>
  <si>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local currency.</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</si>
  <si>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local currency.</t>
  </si>
  <si>
    <t>2015 [YR2015]</t>
  </si>
  <si>
    <t>License URL</t>
  </si>
  <si>
    <t>License Type</t>
  </si>
  <si>
    <t>CC BY-4.0</t>
  </si>
  <si>
    <t>NE.IMP.GNFS.CN</t>
  </si>
  <si>
    <t>Long definition</t>
  </si>
  <si>
    <t>GDP (current LCU)</t>
  </si>
  <si>
    <t>https://datacatalog.worldbank.org/public-licenses#cc-by</t>
  </si>
  <si>
    <t>Country Name</t>
  </si>
  <si>
    <t>Economic Policy &amp; Debt: National accounts: Local currency at current prices: Expenditure on GDP</t>
  </si>
  <si>
    <t>Mexico</t>
  </si>
  <si>
    <t>MEX</t>
  </si>
  <si>
    <t>Exports of goods and services (current LCU)</t>
  </si>
  <si>
    <t>Topic</t>
  </si>
  <si>
    <t>Netherlands</t>
  </si>
  <si>
    <t>Last Updated: 10/15/2020</t>
  </si>
  <si>
    <t>Indicator Name</t>
  </si>
  <si>
    <t>POL</t>
  </si>
  <si>
    <t>2018 [YR2018]</t>
  </si>
  <si>
    <t>NLD</t>
  </si>
  <si>
    <t>2017 [YR2017]</t>
  </si>
  <si>
    <t>Country Code</t>
  </si>
  <si>
    <t>Series Name</t>
  </si>
  <si>
    <t>2016 [YR2016]</t>
  </si>
  <si>
    <t>Data from database: World Development Indicators</t>
  </si>
  <si>
    <t>Annual</t>
  </si>
  <si>
    <t>Imports of goods and services (current LCU)</t>
  </si>
  <si>
    <t>Periodicity</t>
  </si>
  <si>
    <t>Source</t>
  </si>
  <si>
    <t>Billions LCU</t>
  </si>
  <si>
    <t>In</t>
  </si>
  <si>
    <t>Trade Balance (X-M)</t>
  </si>
  <si>
    <t>Export Quota (X/Y)*100</t>
  </si>
  <si>
    <t>EQ or Indicator of comepetiveness(X/(X+M))*100</t>
  </si>
  <si>
    <t>Trade Openess((X+M)/Y)*100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</si>
</sst>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rgb="FFFFFF66"/>
        <bgColor indexed="64"/>
      </patternFill>
    </fill>
    <fill>
      <patternFill patternType="solid">
        <fgColor rgb="FF66FF33"/>
        <bgColor indexed="64"/>
      </patternFill>
    </fill>
    <fill>
      <patternFill patternType="solid">
        <fgColor rgb="FFFFCC99"/>
        <bgColor indexed="64"/>
      </patternFill>
    </fill>
    <fill>
      <patternFill patternType="solid">
        <fgColor rgb="FF99CCFF"/>
        <bgColor indexed="64"/>
      </patternFill>
    </fill>
  </fills>
  <borders count="1">
    <border>
      <left/>
      <right/>
      <top/>
      <bottom/>
      <diagonal/>
    </border>
  </borders>
  <cellStyleXfs count="1">
    <xf numFmtId="0" fontId="0" fillId="0" borderId="0"/>
  </cellStyleXfs>
  <cellXfs count="20">
    <xf numFmtId="0" fontId="0" fillId="0" borderId="0" xfId="0"/>
    <xf numFmtId="49" fontId="0" fillId="0" borderId="0" xfId="0" applyNumberFormat="1"/>
    <xf numFmtId="0" fontId="1" fillId="0" borderId="0" xfId="0" applyFont="1"/>
    <xf numFmtId="49" fontId="1" fillId="0" borderId="0" xfId="0" applyNumberFormat="1" applyFont="1"/>
    <xf numFmtId="1" fontId="0" fillId="0" borderId="0" xfId="0" applyNumberFormat="1"/>
    <xf numFmtId="0" fontId="2" fillId="0" borderId="0" xfId="0" applyFont="1"/>
    <xf numFmtId="0" fontId="3" fillId="0" borderId="0" xfId="0" applyFont="1" applyAlignment="1">
      <alignment horizontal="center"/>
    </xf>
    <xf numFmtId="0" fontId="4" fillId="0" borderId="0" xfId="0" applyFont="1"/>
    <xf numFmtId="0" fontId="4" fillId="2" borderId="0" xfId="0" applyFont="1" applyFill="1"/>
    <xf numFmtId="0" fontId="2" fillId="2" borderId="0" xfId="0" applyFont="1" applyFill="1"/>
    <xf numFmtId="0" fontId="0" fillId="2" borderId="0" xfId="0" applyFill="1"/>
    <xf numFmtId="1" fontId="2" fillId="2" borderId="0" xfId="0" applyNumberFormat="1" applyFont="1" applyFill="1"/>
    <xf numFmtId="0" fontId="4" fillId="3" borderId="0" xfId="0" applyFont="1" applyFill="1"/>
    <xf numFmtId="0" fontId="2" fillId="3" borderId="0" xfId="0" applyFont="1" applyFill="1"/>
    <xf numFmtId="0" fontId="0" fillId="3" borderId="0" xfId="0" applyFill="1"/>
    <xf numFmtId="164" fontId="2" fillId="3" borderId="0" xfId="0" applyNumberFormat="1" applyFont="1" applyFill="1"/>
    <xf numFmtId="0" fontId="0" fillId="4" borderId="0" xfId="0" applyFill="1"/>
    <xf numFmtId="164" fontId="2" fillId="4" borderId="0" xfId="0" applyNumberFormat="1" applyFont="1" applyFill="1"/>
    <xf numFmtId="0" fontId="0" fillId="5" borderId="0" xfId="0" applyFill="1"/>
    <xf numFmtId="164" fontId="2" fillId="5" borderId="0" xfId="0" applyNumberFormat="1" applyFont="1" applyFill="1"/>
  </cellXfs>
  <cellStyles count="1">
    <cellStyle name="Normal" xfId="0" builtinId="0"/>
  </cellStyles>
  <dxfs count="0"/>
  <tableStyles count="0" defaultTableStyle="TableStyleMedium2" defaultPivotStyle="PivotStyleLight16"/>
  <colors>
    <mruColors>
      <color rgb="FF99CCFF"/>
      <color rgb="FF6699FF"/>
      <color rgb="FFFFCC99"/>
      <color rgb="FF66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workbookViewId="0">
      <selection activeCell="A14" activeCellId="4" sqref="A2 A5 A8 A11 A14"/>
    </sheetView>
  </sheetViews>
  <sheetFormatPr baseColWidth="10" defaultColWidth="9.109375" defaultRowHeight="14.4" x14ac:dyDescent="0.3"/>
  <cols>
    <col min="1" max="7" width="14.33203125" customWidth="1"/>
    <col min="9" max="12" width="10.5546875" bestFit="1" customWidth="1"/>
  </cols>
  <sheetData>
    <row r="1" spans="1:7" s="2" customFormat="1" x14ac:dyDescent="0.3">
      <c r="A1" s="2" t="s">
        <v>20</v>
      </c>
      <c r="B1" s="3" t="s">
        <v>33</v>
      </c>
      <c r="C1" s="2" t="s">
        <v>34</v>
      </c>
      <c r="D1" s="2" t="s">
        <v>12</v>
      </c>
      <c r="E1" s="2" t="s">
        <v>35</v>
      </c>
      <c r="F1" s="2" t="s">
        <v>32</v>
      </c>
      <c r="G1" s="2" t="s">
        <v>30</v>
      </c>
    </row>
    <row r="2" spans="1:7" x14ac:dyDescent="0.3">
      <c r="A2" t="s">
        <v>22</v>
      </c>
      <c r="B2" s="1" t="s">
        <v>23</v>
      </c>
      <c r="C2" t="s">
        <v>24</v>
      </c>
      <c r="D2" s="4">
        <v>6412.0022479999989</v>
      </c>
      <c r="E2" s="4">
        <v>7456.3658949999999</v>
      </c>
      <c r="F2" s="4">
        <v>8258.5580000000009</v>
      </c>
      <c r="G2" s="4">
        <v>9229.65</v>
      </c>
    </row>
    <row r="3" spans="1:7" x14ac:dyDescent="0.3">
      <c r="A3" t="s">
        <v>22</v>
      </c>
      <c r="B3" s="1" t="s">
        <v>23</v>
      </c>
      <c r="C3" t="s">
        <v>38</v>
      </c>
      <c r="D3" s="4">
        <v>6790.3875939999989</v>
      </c>
      <c r="E3" s="4">
        <v>7853.5644949999996</v>
      </c>
      <c r="F3" s="4">
        <v>8656.14</v>
      </c>
      <c r="G3" s="4">
        <v>9668.8729999999996</v>
      </c>
    </row>
    <row r="4" spans="1:7" x14ac:dyDescent="0.3">
      <c r="A4" t="s">
        <v>22</v>
      </c>
      <c r="B4" s="1" t="s">
        <v>23</v>
      </c>
      <c r="C4" t="s">
        <v>18</v>
      </c>
      <c r="D4" s="4">
        <v>18551.459266000002</v>
      </c>
      <c r="E4" s="4">
        <v>20118.100920000004</v>
      </c>
      <c r="F4" s="4">
        <v>21911.894</v>
      </c>
      <c r="G4" s="4">
        <v>23491.506999999998</v>
      </c>
    </row>
    <row r="5" spans="1:7" x14ac:dyDescent="0.3">
      <c r="A5" t="s">
        <v>26</v>
      </c>
      <c r="B5" s="1" t="s">
        <v>31</v>
      </c>
      <c r="C5" t="s">
        <v>24</v>
      </c>
      <c r="D5" s="4">
        <v>570.35299999999995</v>
      </c>
      <c r="E5" s="4">
        <v>563.37699999999995</v>
      </c>
      <c r="F5" s="4">
        <v>615.553</v>
      </c>
      <c r="G5" s="4">
        <v>652.68499999999995</v>
      </c>
    </row>
    <row r="6" spans="1:7" x14ac:dyDescent="0.3">
      <c r="A6" t="s">
        <v>26</v>
      </c>
      <c r="B6" s="1" t="s">
        <v>31</v>
      </c>
      <c r="C6" t="s">
        <v>38</v>
      </c>
      <c r="D6" s="4">
        <v>518.59400000000005</v>
      </c>
      <c r="E6" s="4">
        <v>491.04399999999998</v>
      </c>
      <c r="F6" s="4">
        <v>536.16300000000001</v>
      </c>
      <c r="G6" s="4">
        <v>567.61300000000006</v>
      </c>
    </row>
    <row r="7" spans="1:7" x14ac:dyDescent="0.3">
      <c r="A7" t="s">
        <v>26</v>
      </c>
      <c r="B7" s="1" t="s">
        <v>31</v>
      </c>
      <c r="C7" t="s">
        <v>18</v>
      </c>
      <c r="D7" s="4">
        <v>690.00800000000004</v>
      </c>
      <c r="E7" s="4">
        <v>708.33699999999999</v>
      </c>
      <c r="F7" s="4">
        <v>738.14599999999996</v>
      </c>
      <c r="G7" s="4">
        <v>774.03899999999999</v>
      </c>
    </row>
    <row r="8" spans="1:7" x14ac:dyDescent="0.3">
      <c r="A8" t="s">
        <v>0</v>
      </c>
      <c r="B8" s="1" t="s">
        <v>29</v>
      </c>
      <c r="C8" t="s">
        <v>24</v>
      </c>
      <c r="D8" s="4">
        <v>891.07500000000005</v>
      </c>
      <c r="E8" s="4">
        <v>971.399</v>
      </c>
      <c r="F8" s="4">
        <v>1080.9560000000001</v>
      </c>
      <c r="G8" s="4">
        <v>1175.8710000000001</v>
      </c>
    </row>
    <row r="9" spans="1:7" x14ac:dyDescent="0.3">
      <c r="A9" t="s">
        <v>0</v>
      </c>
      <c r="B9" s="1" t="s">
        <v>29</v>
      </c>
      <c r="C9" t="s">
        <v>38</v>
      </c>
      <c r="D9" s="4">
        <v>835.39400000000001</v>
      </c>
      <c r="E9" s="4">
        <v>896.27700000000004</v>
      </c>
      <c r="F9" s="4">
        <v>997.76</v>
      </c>
      <c r="G9" s="4">
        <v>1103.183</v>
      </c>
    </row>
    <row r="10" spans="1:7" x14ac:dyDescent="0.3">
      <c r="A10" t="s">
        <v>0</v>
      </c>
      <c r="B10" s="1" t="s">
        <v>29</v>
      </c>
      <c r="C10" t="s">
        <v>18</v>
      </c>
      <c r="D10" s="4">
        <v>1800.2429999999999</v>
      </c>
      <c r="E10" s="4">
        <v>1861.1479999999999</v>
      </c>
      <c r="F10" s="4">
        <v>1989.3510000000001</v>
      </c>
      <c r="G10" s="4">
        <v>2120.48</v>
      </c>
    </row>
    <row r="11" spans="1:7" x14ac:dyDescent="0.3">
      <c r="A11" t="s">
        <v>9</v>
      </c>
      <c r="B11" s="1" t="s">
        <v>8</v>
      </c>
      <c r="C11" t="s">
        <v>24</v>
      </c>
      <c r="D11" s="4">
        <v>1221.1569999999999</v>
      </c>
      <c r="E11" s="4">
        <v>1333.0410000000002</v>
      </c>
      <c r="F11" s="4">
        <v>1378.7470000000001</v>
      </c>
      <c r="G11" s="4">
        <v>1457.6410000000001</v>
      </c>
    </row>
    <row r="12" spans="1:7" x14ac:dyDescent="0.3">
      <c r="A12" t="s">
        <v>9</v>
      </c>
      <c r="B12" s="1" t="s">
        <v>8</v>
      </c>
      <c r="C12" t="s">
        <v>38</v>
      </c>
      <c r="D12" s="4">
        <v>1274.2629999999999</v>
      </c>
      <c r="E12" s="4">
        <v>1310.2140000000002</v>
      </c>
      <c r="F12" s="4">
        <v>1319.114</v>
      </c>
      <c r="G12" s="4">
        <v>1440.883</v>
      </c>
    </row>
    <row r="13" spans="1:7" x14ac:dyDescent="0.3">
      <c r="A13" t="s">
        <v>9</v>
      </c>
      <c r="B13" s="1" t="s">
        <v>8</v>
      </c>
      <c r="C13" t="s">
        <v>18</v>
      </c>
      <c r="D13" s="4">
        <v>4049.884</v>
      </c>
      <c r="E13" s="4">
        <v>4359.0600000000004</v>
      </c>
      <c r="F13" s="4">
        <v>4653.5789999999997</v>
      </c>
      <c r="G13" s="4">
        <v>4873.8990000000003</v>
      </c>
    </row>
    <row r="14" spans="1:7" x14ac:dyDescent="0.3">
      <c r="A14" t="s">
        <v>5</v>
      </c>
      <c r="B14" s="1" t="s">
        <v>1</v>
      </c>
      <c r="C14" t="s">
        <v>24</v>
      </c>
      <c r="D14" s="4">
        <v>3764319.9999999995</v>
      </c>
      <c r="E14" s="4">
        <v>4215636</v>
      </c>
      <c r="F14" s="4">
        <v>5085742</v>
      </c>
      <c r="G14" s="4">
        <v>5865550</v>
      </c>
    </row>
    <row r="15" spans="1:7" x14ac:dyDescent="0.3">
      <c r="A15" t="s">
        <v>5</v>
      </c>
      <c r="B15" s="1" t="s">
        <v>1</v>
      </c>
      <c r="C15" t="s">
        <v>38</v>
      </c>
      <c r="D15" s="4">
        <v>3731151</v>
      </c>
      <c r="E15" s="4">
        <v>4100294</v>
      </c>
      <c r="F15" s="4">
        <v>4945460</v>
      </c>
      <c r="G15" s="4">
        <v>5679497</v>
      </c>
    </row>
    <row r="16" spans="1:7" x14ac:dyDescent="0.3">
      <c r="A16" t="s">
        <v>5</v>
      </c>
      <c r="B16" s="1" t="s">
        <v>1</v>
      </c>
      <c r="C16" t="s">
        <v>18</v>
      </c>
      <c r="D16" s="4">
        <v>4192862</v>
      </c>
      <c r="E16" s="4">
        <v>4502733.0000000009</v>
      </c>
      <c r="F16" s="4">
        <v>5005975</v>
      </c>
      <c r="G16" s="4">
        <v>5542332</v>
      </c>
    </row>
    <row r="17" spans="1:2" x14ac:dyDescent="0.3">
      <c r="B17" s="1"/>
    </row>
    <row r="18" spans="1:2" x14ac:dyDescent="0.3">
      <c r="B18" s="1"/>
    </row>
    <row r="19" spans="1:2" x14ac:dyDescent="0.3">
      <c r="A19" t="s">
        <v>41</v>
      </c>
      <c r="B19" s="1"/>
    </row>
    <row r="20" spans="1:2" x14ac:dyDescent="0.3">
      <c r="A20" t="s">
        <v>36</v>
      </c>
      <c r="B20" s="1"/>
    </row>
    <row r="21" spans="1:2" x14ac:dyDescent="0.3">
      <c r="A21" t="s">
        <v>27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tabSelected="1" topLeftCell="A22" zoomScale="150" zoomScaleNormal="150" workbookViewId="0">
      <selection activeCell="G32" sqref="G32"/>
    </sheetView>
  </sheetViews>
  <sheetFormatPr baseColWidth="10" defaultColWidth="26.44140625" defaultRowHeight="15.6" x14ac:dyDescent="0.3"/>
  <cols>
    <col min="1" max="1" width="26.44140625" style="5"/>
    <col min="2" max="5" width="16.5546875" style="5" customWidth="1"/>
    <col min="6" max="16384" width="26.44140625" style="5"/>
  </cols>
  <sheetData>
    <row r="1" spans="1:5" ht="18" x14ac:dyDescent="0.35">
      <c r="B1" s="6">
        <v>2015</v>
      </c>
      <c r="C1" s="6">
        <v>2016</v>
      </c>
      <c r="D1" s="6">
        <v>2017</v>
      </c>
      <c r="E1" s="6">
        <v>2018</v>
      </c>
    </row>
    <row r="3" spans="1:5" x14ac:dyDescent="0.3">
      <c r="A3" s="8" t="s">
        <v>43</v>
      </c>
      <c r="B3" s="9"/>
      <c r="C3" s="9"/>
      <c r="D3" s="9"/>
      <c r="E3" s="9"/>
    </row>
    <row r="4" spans="1:5" x14ac:dyDescent="0.3">
      <c r="A4" s="10" t="s">
        <v>22</v>
      </c>
      <c r="B4" s="11">
        <f>Data!D2-Data!D3</f>
        <v>-378.38534600000003</v>
      </c>
      <c r="C4" s="11">
        <f>Data!E2-Data!E3</f>
        <v>-397.19859999999971</v>
      </c>
      <c r="D4" s="11">
        <f>Data!F2-Data!F3</f>
        <v>-397.58199999999852</v>
      </c>
      <c r="E4" s="11">
        <f>Data!G2-Data!G3</f>
        <v>-439.22299999999996</v>
      </c>
    </row>
    <row r="5" spans="1:5" x14ac:dyDescent="0.3">
      <c r="A5" s="10" t="s">
        <v>26</v>
      </c>
      <c r="B5" s="11">
        <f>Data!D5-Data!D6</f>
        <v>51.758999999999901</v>
      </c>
      <c r="C5" s="11">
        <f>Data!E5-Data!E6</f>
        <v>72.33299999999997</v>
      </c>
      <c r="D5" s="11">
        <f>Data!F5-Data!F6</f>
        <v>79.389999999999986</v>
      </c>
      <c r="E5" s="11">
        <f>Data!G5-Data!G6</f>
        <v>85.071999999999889</v>
      </c>
    </row>
    <row r="6" spans="1:5" x14ac:dyDescent="0.3">
      <c r="A6" s="10" t="s">
        <v>0</v>
      </c>
      <c r="B6" s="11">
        <f>Data!D8-Data!D9</f>
        <v>55.68100000000004</v>
      </c>
      <c r="C6" s="11">
        <f>Data!E8-Data!E9</f>
        <v>75.121999999999957</v>
      </c>
      <c r="D6" s="11">
        <f>Data!F8-Data!F9</f>
        <v>83.19600000000014</v>
      </c>
      <c r="E6" s="11">
        <f>Data!G8-Data!G9</f>
        <v>72.688000000000102</v>
      </c>
    </row>
    <row r="7" spans="1:5" x14ac:dyDescent="0.3">
      <c r="A7" s="10" t="s">
        <v>9</v>
      </c>
      <c r="B7" s="11">
        <f>Data!D11-Data!D12</f>
        <v>-53.105999999999995</v>
      </c>
      <c r="C7" s="11">
        <f>Data!E11-Data!E12</f>
        <v>22.826999999999998</v>
      </c>
      <c r="D7" s="11">
        <f>Data!F11-Data!F12</f>
        <v>59.633000000000038</v>
      </c>
      <c r="E7" s="11">
        <f>Data!G11-Data!G12</f>
        <v>16.758000000000038</v>
      </c>
    </row>
    <row r="8" spans="1:5" x14ac:dyDescent="0.3">
      <c r="A8" s="10" t="s">
        <v>5</v>
      </c>
      <c r="B8" s="11">
        <f>Data!D14-Data!D15</f>
        <v>33168.999999999534</v>
      </c>
      <c r="C8" s="11">
        <f>Data!E14-Data!E15</f>
        <v>115342</v>
      </c>
      <c r="D8" s="11">
        <f>Data!F14-Data!F15</f>
        <v>140282</v>
      </c>
      <c r="E8" s="11">
        <f>Data!G14-Data!G15</f>
        <v>186053</v>
      </c>
    </row>
    <row r="11" spans="1:5" x14ac:dyDescent="0.3">
      <c r="A11" s="12" t="s">
        <v>44</v>
      </c>
      <c r="B11" s="13"/>
      <c r="C11" s="13"/>
      <c r="D11" s="13"/>
      <c r="E11" s="13"/>
    </row>
    <row r="12" spans="1:5" x14ac:dyDescent="0.3">
      <c r="A12" s="14" t="s">
        <v>22</v>
      </c>
      <c r="B12" s="15">
        <f>Data!D2*100/Data!D4</f>
        <v>34.563330873660867</v>
      </c>
      <c r="C12" s="15">
        <f>Data!E2*100/Data!E4</f>
        <v>37.062970926780686</v>
      </c>
      <c r="D12" s="15">
        <f>Data!F2*100/Data!F4</f>
        <v>37.689840960347837</v>
      </c>
      <c r="E12" s="15">
        <f>Data!G2*100/Data!G4</f>
        <v>39.289305705249141</v>
      </c>
    </row>
    <row r="13" spans="1:5" x14ac:dyDescent="0.3">
      <c r="A13" s="14" t="s">
        <v>26</v>
      </c>
      <c r="B13" s="15">
        <f>Data!D5*100/Data!D7</f>
        <v>82.658896708443947</v>
      </c>
      <c r="C13" s="15">
        <f>Data!E5*100/Data!E7</f>
        <v>79.535164759147122</v>
      </c>
      <c r="D13" s="15">
        <f>Data!F5*100/Data!F7</f>
        <v>83.391768024212027</v>
      </c>
      <c r="E13" s="15">
        <f>Data!G5*100/Data!G7</f>
        <v>84.321978608313003</v>
      </c>
    </row>
    <row r="14" spans="1:5" x14ac:dyDescent="0.3">
      <c r="A14" s="14" t="s">
        <v>0</v>
      </c>
      <c r="B14" s="15">
        <f>Data!D8*100/Data!D10</f>
        <v>49.497484506258324</v>
      </c>
      <c r="C14" s="15">
        <f>Data!E8*100/Data!E10</f>
        <v>52.193538611652592</v>
      </c>
      <c r="D14" s="15">
        <f>Data!F8*100/Data!F10</f>
        <v>54.337117984709586</v>
      </c>
      <c r="E14" s="15">
        <f>Data!G8*100/Data!G10</f>
        <v>55.453057798234362</v>
      </c>
    </row>
    <row r="15" spans="1:5" x14ac:dyDescent="0.3">
      <c r="A15" s="14" t="s">
        <v>9</v>
      </c>
      <c r="B15" s="15">
        <f>Data!D11*100/Data!D13</f>
        <v>30.152888329641044</v>
      </c>
      <c r="C15" s="15">
        <f>Data!E11*100/Data!E13</f>
        <v>30.580927998238153</v>
      </c>
      <c r="D15" s="15">
        <f>Data!F11*100/Data!F13</f>
        <v>29.627669370177237</v>
      </c>
      <c r="E15" s="15">
        <f>Data!G11*100/Data!G13</f>
        <v>29.907082604707238</v>
      </c>
    </row>
    <row r="16" spans="1:5" x14ac:dyDescent="0.3">
      <c r="A16" s="14" t="s">
        <v>5</v>
      </c>
      <c r="B16" s="15">
        <f>Data!D14*100/Data!D16</f>
        <v>89.779248637326944</v>
      </c>
      <c r="C16" s="15">
        <f>Data!E14*100/Data!E16</f>
        <v>93.623939061010262</v>
      </c>
      <c r="D16" s="15">
        <f>Data!F14*100/Data!F16</f>
        <v>101.59343584416622</v>
      </c>
      <c r="E16" s="15">
        <f>Data!G14*100/Data!G16</f>
        <v>105.83180509576114</v>
      </c>
    </row>
    <row r="19" spans="1:5" x14ac:dyDescent="0.3">
      <c r="A19" s="7" t="s">
        <v>45</v>
      </c>
    </row>
    <row r="20" spans="1:5" x14ac:dyDescent="0.3">
      <c r="A20" s="16" t="s">
        <v>22</v>
      </c>
      <c r="B20" s="17">
        <f>Data!D2*100/(Data!D2+Data!D3)</f>
        <v>48.566981620265956</v>
      </c>
      <c r="C20" s="17">
        <f>Data!E2*100/(Data!E2+Data!E3)</f>
        <v>48.702807296042842</v>
      </c>
      <c r="D20" s="17">
        <f>Data!F2*100/(Data!F2+Data!F3)</f>
        <v>48.824744018486172</v>
      </c>
      <c r="E20" s="17">
        <f>Data!G2*100/(Data!G2+Data!G3)</f>
        <v>48.83794357897704</v>
      </c>
    </row>
    <row r="21" spans="1:5" x14ac:dyDescent="0.3">
      <c r="A21" s="16" t="s">
        <v>26</v>
      </c>
      <c r="B21" s="17">
        <f>Data!D5*100/(Data!D5+Data!D6)</f>
        <v>52.37656194470437</v>
      </c>
      <c r="C21" s="17">
        <f>Data!E5*100/(Data!E5+Data!E6)</f>
        <v>53.429986694119336</v>
      </c>
      <c r="D21" s="17">
        <f>Data!F5*100/(Data!F5+Data!F6)</f>
        <v>53.446596209482209</v>
      </c>
      <c r="E21" s="17">
        <f>Data!G5*100/(Data!G5+Data!G6)</f>
        <v>53.485705950513719</v>
      </c>
    </row>
    <row r="22" spans="1:5" x14ac:dyDescent="0.3">
      <c r="A22" s="16" t="s">
        <v>0</v>
      </c>
      <c r="B22" s="17">
        <f>Data!D8*100/(Data!D8+Data!D9)</f>
        <v>51.612568774765144</v>
      </c>
      <c r="C22" s="17">
        <f>Data!E8*100/(Data!E8+Data!E9)</f>
        <v>52.011108993208673</v>
      </c>
      <c r="D22" s="17">
        <f>Data!F8*100/(Data!F8+Data!F9)</f>
        <v>52.001139164753624</v>
      </c>
      <c r="E22" s="17">
        <f>Data!G8*100/(Data!G8+Data!G9)</f>
        <v>51.594696746983615</v>
      </c>
    </row>
    <row r="23" spans="1:5" x14ac:dyDescent="0.3">
      <c r="A23" s="16" t="s">
        <v>9</v>
      </c>
      <c r="B23" s="17">
        <f>Data!D11*100/(Data!D11+Data!D12)</f>
        <v>48.93593062490482</v>
      </c>
      <c r="C23" s="17">
        <f>Data!E11*100/(Data!E11+Data!E12)</f>
        <v>50.431797159184413</v>
      </c>
      <c r="D23" s="17">
        <f>Data!F11*100/(Data!F11+Data!F12)</f>
        <v>51.105190371186659</v>
      </c>
      <c r="E23" s="17">
        <f>Data!G11*100/(Data!G11+Data!G12)</f>
        <v>50.28907816530068</v>
      </c>
    </row>
    <row r="24" spans="1:5" x14ac:dyDescent="0.3">
      <c r="A24" s="16" t="s">
        <v>5</v>
      </c>
      <c r="B24" s="17">
        <f>Data!D14*100/(Data!D14+Data!D15)</f>
        <v>50.221260278373428</v>
      </c>
      <c r="C24" s="17">
        <f>Data!E14*100/(Data!E14+Data!E15)</f>
        <v>50.693500306039134</v>
      </c>
      <c r="D24" s="17">
        <f>Data!F14*100/(Data!F14+Data!F15)</f>
        <v>50.699228267958318</v>
      </c>
      <c r="E24" s="17">
        <f>Data!G14*100/(Data!G14+Data!G15)</f>
        <v>50.805769781621507</v>
      </c>
    </row>
    <row r="27" spans="1:5" x14ac:dyDescent="0.3">
      <c r="A27" s="7" t="s">
        <v>46</v>
      </c>
    </row>
    <row r="28" spans="1:5" x14ac:dyDescent="0.3">
      <c r="A28" s="18" t="s">
        <v>22</v>
      </c>
      <c r="B28" s="19">
        <f>(Data!D2+Data!D3)*100/Data!D4</f>
        <v>71.166314480697167</v>
      </c>
      <c r="C28" s="19">
        <f>(Data!E2+Data!E3)*100/Data!E4</f>
        <v>76.100276317731058</v>
      </c>
      <c r="D28" s="19">
        <f>(Data!F2+Data!F3)*100/Data!F4</f>
        <v>77.194139402098244</v>
      </c>
      <c r="E28" s="19">
        <f>(Data!G2+Data!G3)*100/Data!G4</f>
        <v>80.448321174116259</v>
      </c>
    </row>
    <row r="29" spans="1:5" x14ac:dyDescent="0.3">
      <c r="A29" s="18" t="s">
        <v>26</v>
      </c>
      <c r="B29" s="19">
        <f>(Data!D5+Data!D6)*100/Data!D7</f>
        <v>157.81657603969811</v>
      </c>
      <c r="C29" s="19">
        <f>(Data!E5+Data!E6)*100/Data!E7</f>
        <v>148.85866473161784</v>
      </c>
      <c r="D29" s="19">
        <f>(Data!F5+Data!F6)*100/Data!F7</f>
        <v>156.02821122108634</v>
      </c>
      <c r="E29" s="19">
        <f>(Data!G5+Data!G6)*100/Data!G7</f>
        <v>157.65329653932167</v>
      </c>
    </row>
    <row r="30" spans="1:5" x14ac:dyDescent="0.3">
      <c r="A30" s="18" t="s">
        <v>0</v>
      </c>
      <c r="B30" s="19">
        <f>(Data!D8+Data!D9)*100/Data!D10</f>
        <v>95.901997674758348</v>
      </c>
      <c r="C30" s="19">
        <f>(Data!E8+Data!E9)*100/Data!E10</f>
        <v>100.35075125675122</v>
      </c>
      <c r="D30" s="19">
        <f>(Data!F8+Data!F9)*100/Data!F10</f>
        <v>104.49216855145222</v>
      </c>
      <c r="E30" s="19">
        <f>(Data!G8+Data!G9)*100/Data!G10</f>
        <v>107.47821248019318</v>
      </c>
    </row>
    <row r="31" spans="1:5" x14ac:dyDescent="0.3">
      <c r="A31" s="18" t="s">
        <v>9</v>
      </c>
      <c r="B31" s="19">
        <f>(Data!D11+Data!D12)*100/Data!D13</f>
        <v>61.617073476672417</v>
      </c>
      <c r="C31" s="19">
        <f>(Data!E11+Data!E12)*100/Data!E13</f>
        <v>60.638188049717137</v>
      </c>
      <c r="D31" s="19">
        <f>(Data!F11+Data!F12)*100/Data!F13</f>
        <v>57.973894931191666</v>
      </c>
      <c r="E31" s="19">
        <f>(Data!G11+Data!G12)*100/Data!G13</f>
        <v>59.470333710238968</v>
      </c>
    </row>
    <row r="32" spans="1:5" x14ac:dyDescent="0.3">
      <c r="A32" s="18" t="s">
        <v>5</v>
      </c>
      <c r="B32" s="19">
        <f>(Data!D14+Data!D15)*100/Data!D16</f>
        <v>178.76741471577171</v>
      </c>
      <c r="C32" s="19">
        <f>(Data!E14+Data!E15)*100/Data!E16</f>
        <v>184.6862783114166</v>
      </c>
      <c r="D32" s="19">
        <f>(Data!F14+Data!F15)*100/Data!F16</f>
        <v>200.38458042639047</v>
      </c>
      <c r="E32" s="19">
        <f>(Data!G14+Data!G15)*100/Data!G16</f>
        <v>208.30666585834265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workbookViewId="0"/>
  </sheetViews>
  <sheetFormatPr baseColWidth="10" defaultColWidth="9.109375" defaultRowHeight="14.4" x14ac:dyDescent="0.3"/>
  <cols>
    <col min="1" max="1" width="15.88671875" customWidth="1"/>
    <col min="2" max="8" width="50.88671875" customWidth="1"/>
  </cols>
  <sheetData>
    <row r="1" spans="1:8" x14ac:dyDescent="0.3">
      <c r="A1" t="s">
        <v>42</v>
      </c>
      <c r="B1" t="s">
        <v>14</v>
      </c>
      <c r="C1" t="s">
        <v>28</v>
      </c>
      <c r="D1" t="s">
        <v>17</v>
      </c>
      <c r="E1" t="s">
        <v>40</v>
      </c>
      <c r="F1" t="s">
        <v>25</v>
      </c>
      <c r="G1" t="s">
        <v>39</v>
      </c>
      <c r="H1" t="s">
        <v>13</v>
      </c>
    </row>
    <row r="2" spans="1:8" x14ac:dyDescent="0.3">
      <c r="A2" t="s">
        <v>6</v>
      </c>
      <c r="B2" t="s">
        <v>15</v>
      </c>
      <c r="C2" t="s">
        <v>24</v>
      </c>
      <c r="D2" t="s">
        <v>10</v>
      </c>
      <c r="E2" t="s">
        <v>7</v>
      </c>
      <c r="F2" t="s">
        <v>21</v>
      </c>
      <c r="G2" t="s">
        <v>37</v>
      </c>
      <c r="H2" t="s">
        <v>19</v>
      </c>
    </row>
    <row r="3" spans="1:8" x14ac:dyDescent="0.3">
      <c r="A3" t="s">
        <v>16</v>
      </c>
      <c r="B3" t="s">
        <v>15</v>
      </c>
      <c r="C3" t="s">
        <v>38</v>
      </c>
      <c r="D3" t="s">
        <v>11</v>
      </c>
      <c r="E3" t="s">
        <v>7</v>
      </c>
      <c r="F3" t="s">
        <v>21</v>
      </c>
      <c r="G3" t="s">
        <v>37</v>
      </c>
      <c r="H3" t="s">
        <v>19</v>
      </c>
    </row>
    <row r="4" spans="1:8" x14ac:dyDescent="0.3">
      <c r="A4" t="s">
        <v>2</v>
      </c>
      <c r="B4" t="s">
        <v>15</v>
      </c>
      <c r="C4" t="s">
        <v>18</v>
      </c>
      <c r="D4" t="s">
        <v>3</v>
      </c>
      <c r="E4" t="s">
        <v>7</v>
      </c>
      <c r="F4" t="s">
        <v>4</v>
      </c>
      <c r="G4" t="s">
        <v>37</v>
      </c>
      <c r="H4"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Data</vt:lpstr>
      <vt:lpstr>Indicators</vt:lpstr>
      <vt:lpstr>Series -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Rosella Nicolini</dc:creator>
  <cp:lastModifiedBy>Rosella Nicolini</cp:lastModifiedBy>
  <dcterms:created xsi:type="dcterms:W3CDTF">2020-10-18T19:29:04Z</dcterms:created>
  <dcterms:modified xsi:type="dcterms:W3CDTF">2022-10-20T06:21:37Z</dcterms:modified>
</cp:coreProperties>
</file>